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ara\Dropbox (Personal)\NARA\Licensing Workload Assessment 2023\"/>
    </mc:Choice>
  </mc:AlternateContent>
  <bookViews>
    <workbookView xWindow="0" yWindow="0" windowWidth="28800" windowHeight="12438" tabRatio="681"/>
  </bookViews>
  <sheets>
    <sheet name="Workload Calculation (Step 5)" sheetId="1" r:id="rId1"/>
    <sheet name="Step 1" sheetId="2" r:id="rId2"/>
    <sheet name="Step 2" sheetId="3" r:id="rId3"/>
    <sheet name="Step 3" sheetId="4" r:id="rId4"/>
    <sheet name="Step 4" sheetId="5" r:id="rId5"/>
  </sheets>
  <definedNames>
    <definedName name="_xlnm.Print_Area" localSheetId="1">'Step 1'!$A$1:$E$10</definedName>
    <definedName name="_xlnm.Print_Area" localSheetId="2">'Step 2'!$A$1:$E$32</definedName>
    <definedName name="_xlnm.Print_Area" localSheetId="3">'Step 3'!$A$1:$F$18</definedName>
    <definedName name="_xlnm.Print_Area" localSheetId="4">'Step 4'!$A$1:$C$9</definedName>
    <definedName name="_xlnm.Print_Area" localSheetId="0">'Workload Calculation (Step 5)'!$A$1:$H$27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3" l="1"/>
  <c r="E28" i="3" l="1"/>
  <c r="E12" i="3"/>
  <c r="C28" i="3"/>
  <c r="E18" i="3" l="1"/>
  <c r="B7" i="5" l="1"/>
  <c r="B9" i="5" s="1"/>
  <c r="F24" i="1" s="1"/>
  <c r="D15" i="4"/>
  <c r="E15" i="4" s="1"/>
  <c r="E12" i="4"/>
  <c r="F12" i="4" s="1"/>
  <c r="D9" i="4"/>
  <c r="E9" i="4" s="1"/>
  <c r="D8" i="4"/>
  <c r="E8" i="4" s="1"/>
  <c r="D7" i="4"/>
  <c r="E7" i="4" s="1"/>
  <c r="D3" i="4"/>
  <c r="E3" i="4" s="1"/>
  <c r="D16" i="3"/>
  <c r="E16" i="3" s="1"/>
  <c r="E5" i="3"/>
  <c r="E6" i="3"/>
  <c r="E8" i="3"/>
  <c r="E9" i="3"/>
  <c r="E10" i="3"/>
  <c r="E11" i="3"/>
  <c r="E13" i="3"/>
  <c r="E17" i="3"/>
  <c r="D8" i="2"/>
  <c r="E8" i="2"/>
  <c r="F17" i="1" s="1"/>
  <c r="B6" i="2"/>
  <c r="B5" i="2" s="1"/>
  <c r="B4" i="2" s="1"/>
  <c r="B3" i="2" s="1"/>
  <c r="B2" i="2" s="1"/>
  <c r="F18" i="1" l="1"/>
  <c r="D15" i="3"/>
  <c r="E15" i="3" s="1"/>
  <c r="D10" i="2"/>
  <c r="F16" i="1" s="1"/>
  <c r="D3" i="3"/>
  <c r="E3" i="3" s="1"/>
  <c r="C18" i="4"/>
  <c r="F22" i="1" s="1"/>
  <c r="E14" i="3"/>
  <c r="E19" i="3" l="1"/>
  <c r="B32" i="3" l="1"/>
  <c r="F20" i="1" s="1"/>
  <c r="F26" i="1" s="1"/>
  <c r="F27" i="1" s="1"/>
</calcChain>
</file>

<file path=xl/sharedStrings.xml><?xml version="1.0" encoding="utf-8"?>
<sst xmlns="http://schemas.openxmlformats.org/spreadsheetml/2006/main" count="94" uniqueCount="82">
  <si>
    <t>Step 1:</t>
  </si>
  <si>
    <t>Step 2:</t>
  </si>
  <si>
    <t xml:space="preserve">Step 3: </t>
  </si>
  <si>
    <t>Step 4:</t>
  </si>
  <si>
    <t>Step 5:</t>
  </si>
  <si>
    <t>Year</t>
  </si>
  <si>
    <t>Current Year</t>
  </si>
  <si>
    <t>Last Year</t>
  </si>
  <si>
    <t>2 Years Ago</t>
  </si>
  <si>
    <t>3 Years Ago</t>
  </si>
  <si>
    <t>4 Years Ago</t>
  </si>
  <si>
    <t>Projection for Upcoming Budget Year:</t>
  </si>
  <si>
    <t>Renewing Programs</t>
  </si>
  <si>
    <t>New Applicants</t>
  </si>
  <si>
    <t>Each step of the workload calculation is outlined in a separate tab of this spreadsheet.</t>
  </si>
  <si>
    <t>Fill in the yellow boxes and the spreadsheet will complete the calculations.</t>
  </si>
  <si>
    <t>5 years ago</t>
  </si>
  <si>
    <t>Time Required to Conduct Field Inspections and Related Activities</t>
  </si>
  <si>
    <t>Handling new applicant on-site inspections</t>
  </si>
  <si>
    <t>Providing consultation and technical assistance</t>
  </si>
  <si>
    <t># of hours to complete activity</t>
  </si>
  <si>
    <t>*Identify the different types of programs that require different lengths of time to conduct activity</t>
  </si>
  <si>
    <t>Ongoing licenses</t>
  </si>
  <si>
    <t>New licenses</t>
  </si>
  <si>
    <t>Warning letters</t>
  </si>
  <si>
    <t>Total # of Hours</t>
  </si>
  <si>
    <t>Time Required to Handle Office-Based and Supplementary Activities</t>
  </si>
  <si>
    <t>**This could be calculated as a fraction of hours based on in-field activities</t>
  </si>
  <si>
    <t>Total</t>
  </si>
  <si>
    <t>Total # of required hours</t>
  </si>
  <si>
    <t>Total Work Days</t>
  </si>
  <si>
    <t>Determining the Total Number of Person Days Involved in Activities Other than Direct Licensing Activities and Related Office Activities</t>
  </si>
  <si>
    <t>Travel Time</t>
  </si>
  <si>
    <t>Urban (25 mph)</t>
  </si>
  <si>
    <t>Suburban (45 mph)</t>
  </si>
  <si>
    <t>Rural (55 mph)</t>
  </si>
  <si>
    <t>How many current FTE are you budgeted for?</t>
  </si>
  <si>
    <t>How many hours is the scheduled work day?</t>
  </si>
  <si>
    <t># Hours Spent per Month</t>
  </si>
  <si>
    <t>Total # of Day</t>
  </si>
  <si>
    <t># of Miles</t>
  </si>
  <si>
    <t>Appeal Hearings</t>
  </si>
  <si>
    <t># of Hearings</t>
  </si>
  <si>
    <t># of Hours</t>
  </si>
  <si>
    <t>Special Assignments</t>
  </si>
  <si>
    <t>Total number of person days spent engaging in these activities:</t>
  </si>
  <si>
    <t>Determining the Total Number of Work Days Available in a Calendar Year</t>
  </si>
  <si>
    <t>Paid holidays</t>
  </si>
  <si>
    <t xml:space="preserve">Paid vacation </t>
  </si>
  <si>
    <t>Average sick leave usage/employee</t>
  </si>
  <si>
    <t># of Days</t>
  </si>
  <si>
    <t>How many work weeks per year does the agency operate?</t>
  </si>
  <si>
    <t>How many days per week does the agency operate?</t>
  </si>
  <si>
    <t># of Available Work Days per Employee:</t>
  </si>
  <si>
    <t>Work Force Required to Meet the Workload</t>
  </si>
  <si>
    <t>Licensing Workload Assessment</t>
  </si>
  <si>
    <t>Total number of person days required to regulate the workload is:</t>
  </si>
  <si>
    <t># of New Programs</t>
  </si>
  <si>
    <t># of Programs Not Renewed</t>
  </si>
  <si>
    <t># of Programs Licensed at End of Year</t>
  </si>
  <si>
    <t>Conducting on-site/remote inspections of provisional or probationary license status</t>
  </si>
  <si>
    <t>Conducting onsite/remote renewal inspections</t>
  </si>
  <si>
    <t>Conducting on-site/remote complaint inspections</t>
  </si>
  <si>
    <t>Conducting follow-up on-site/remote inspections</t>
  </si>
  <si>
    <t>Conducting follow on-site/remote inspections to warning letters and conducting monitoring visits</t>
  </si>
  <si>
    <t>Enforcement actions</t>
  </si>
  <si>
    <t>Writing inspection reports and maintain records and logs as required to document activities</t>
  </si>
  <si>
    <t>Communicating with applicants, other government officials, licensees, colleagues, supervisors</t>
  </si>
  <si>
    <t>Attending meetings</t>
  </si>
  <si>
    <t>Composing letters, preparing information packets, and responding to requests; do filing and logging</t>
  </si>
  <si>
    <t># of hours of time engaged  office-based activities:</t>
  </si>
  <si>
    <t>Meetings/Trainings</t>
  </si>
  <si>
    <t>Average</t>
  </si>
  <si>
    <t># of programs, visits, or applications impacted by activity</t>
  </si>
  <si>
    <t>OR</t>
  </si>
  <si>
    <t>Total Programs</t>
  </si>
  <si>
    <t>Additional Workload Needed (Staffing Request):</t>
  </si>
  <si>
    <t>Program Type #1</t>
  </si>
  <si>
    <t>Program Type #2</t>
  </si>
  <si>
    <t>Program Type #3</t>
  </si>
  <si>
    <t>Program Type #4</t>
  </si>
  <si>
    <t>Program Type #5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</si>
</sst>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8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i/>
      <sz val="12"/>
      <color theme="1"/>
      <name val="Arial"/>
      <family val="2"/>
    </font>
    <font>
      <b/>
      <sz val="24"/>
      <color rgb="FFA32638"/>
      <name val="Batang"/>
      <family val="1"/>
    </font>
    <font>
      <b/>
      <sz val="20"/>
      <color theme="1"/>
      <name val="Arial"/>
      <family val="2"/>
    </font>
    <font>
      <b/>
      <i/>
      <sz val="12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2" fillId="0" borderId="0" xfId="0" applyFont="1"/>
    <xf numFmtId="0" fontId="1" fillId="0" borderId="0" xfId="0" applyFont="1" applyAlignment="1">
      <alignment horizontal="right"/>
    </xf>
    <xf numFmtId="1" fontId="2" fillId="0" borderId="0" xfId="0" applyNumberFormat="1" applyFont="1"/>
    <xf numFmtId="0" fontId="2" fillId="2" borderId="0" xfId="0" applyFont="1" applyFill="1"/>
    <xf numFmtId="0" fontId="2" fillId="0" borderId="0" xfId="0" applyFont="1" applyAlignment="1">
      <alignment horizontal="center"/>
    </xf>
    <xf numFmtId="1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2" borderId="0" xfId="0" applyFont="1" applyFill="1" applyAlignment="1">
      <alignment horizontal="center"/>
    </xf>
    <xf numFmtId="0" fontId="2" fillId="4" borderId="0" xfId="0" applyFont="1" applyFill="1"/>
    <xf numFmtId="0" fontId="2" fillId="0" borderId="0" xfId="0" applyFont="1" applyAlignment="1">
      <alignment horizontal="left" wrapText="1"/>
    </xf>
    <xf numFmtId="0" fontId="4" fillId="0" borderId="0" xfId="0" applyFont="1"/>
    <xf numFmtId="0" fontId="4" fillId="0" borderId="0" xfId="0" applyFont="1" applyAlignment="1"/>
    <xf numFmtId="0" fontId="1" fillId="0" borderId="0" xfId="0" applyFont="1" applyAlignment="1">
      <alignment vertical="center"/>
    </xf>
    <xf numFmtId="1" fontId="1" fillId="0" borderId="0" xfId="0" applyNumberFormat="1" applyFont="1" applyAlignment="1">
      <alignment horizontal="center"/>
    </xf>
    <xf numFmtId="1" fontId="1" fillId="4" borderId="0" xfId="0" applyNumberFormat="1" applyFont="1" applyFill="1" applyAlignment="1">
      <alignment horizontal="center"/>
    </xf>
    <xf numFmtId="0" fontId="2" fillId="0" borderId="0" xfId="0" applyFont="1" applyFill="1"/>
    <xf numFmtId="1" fontId="2" fillId="0" borderId="0" xfId="0" applyNumberFormat="1" applyFont="1" applyFill="1"/>
    <xf numFmtId="1" fontId="2" fillId="4" borderId="0" xfId="0" applyNumberFormat="1" applyFont="1" applyFill="1"/>
    <xf numFmtId="0" fontId="1" fillId="2" borderId="0" xfId="0" applyFont="1" applyFill="1" applyAlignment="1">
      <alignment horizontal="center" vertical="center"/>
    </xf>
    <xf numFmtId="0" fontId="1" fillId="0" borderId="0" xfId="0" applyFont="1" applyAlignment="1"/>
    <xf numFmtId="0" fontId="2" fillId="0" borderId="0" xfId="0" applyFont="1" applyAlignment="1">
      <alignment horizontal="left" vertical="top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wrapText="1"/>
    </xf>
    <xf numFmtId="0" fontId="2" fillId="0" borderId="3" xfId="0" applyFont="1" applyBorder="1" applyAlignment="1">
      <alignment vertical="center" wrapText="1"/>
    </xf>
    <xf numFmtId="0" fontId="1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1" fillId="0" borderId="7" xfId="0" applyFont="1" applyBorder="1" applyAlignment="1">
      <alignment horizontal="center"/>
    </xf>
    <xf numFmtId="0" fontId="1" fillId="0" borderId="11" xfId="0" applyFont="1" applyBorder="1" applyAlignment="1">
      <alignment horizontal="left" vertical="top" wrapText="1"/>
    </xf>
    <xf numFmtId="0" fontId="2" fillId="0" borderId="12" xfId="0" applyFont="1" applyBorder="1" applyAlignment="1">
      <alignment vertical="center" wrapText="1"/>
    </xf>
    <xf numFmtId="0" fontId="2" fillId="5" borderId="5" xfId="0" applyFont="1" applyFill="1" applyBorder="1"/>
    <xf numFmtId="0" fontId="2" fillId="5" borderId="14" xfId="0" applyFont="1" applyFill="1" applyBorder="1"/>
    <xf numFmtId="0" fontId="1" fillId="0" borderId="6" xfId="0" applyFont="1" applyBorder="1" applyAlignment="1">
      <alignment horizontal="center" vertical="top"/>
    </xf>
    <xf numFmtId="0" fontId="2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" fontId="2" fillId="0" borderId="14" xfId="0" applyNumberFormat="1" applyFont="1" applyBorder="1" applyAlignment="1">
      <alignment horizontal="center"/>
    </xf>
    <xf numFmtId="1" fontId="2" fillId="0" borderId="12" xfId="0" applyNumberFormat="1" applyFont="1" applyBorder="1" applyAlignment="1">
      <alignment horizontal="center"/>
    </xf>
    <xf numFmtId="1" fontId="2" fillId="0" borderId="13" xfId="0" applyNumberFormat="1" applyFont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Alignment="1">
      <alignment vertical="top"/>
    </xf>
    <xf numFmtId="0" fontId="2" fillId="0" borderId="1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5" fillId="0" borderId="0" xfId="0" applyFont="1" applyAlignment="1"/>
    <xf numFmtId="0" fontId="5" fillId="0" borderId="0" xfId="0" applyFont="1" applyAlignment="1">
      <alignment horizontal="center"/>
    </xf>
    <xf numFmtId="1" fontId="2" fillId="0" borderId="0" xfId="0" applyNumberFormat="1" applyFont="1" applyAlignment="1">
      <alignment vertical="top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vertical="top"/>
    </xf>
    <xf numFmtId="0" fontId="2" fillId="0" borderId="0" xfId="0" applyFont="1" applyFill="1" applyAlignment="1">
      <alignment wrapText="1"/>
    </xf>
    <xf numFmtId="1" fontId="1" fillId="0" borderId="0" xfId="0" applyNumberFormat="1" applyFont="1" applyAlignment="1">
      <alignment horizontal="right"/>
    </xf>
    <xf numFmtId="0" fontId="2" fillId="2" borderId="0" xfId="0" applyFont="1" applyFill="1" applyAlignment="1">
      <alignment horizontal="center" vertical="center"/>
    </xf>
    <xf numFmtId="0" fontId="2" fillId="6" borderId="0" xfId="0" applyFont="1" applyFill="1"/>
    <xf numFmtId="0" fontId="1" fillId="0" borderId="0" xfId="0" applyFont="1" applyFill="1" applyAlignment="1">
      <alignment horizontal="center" vertical="center"/>
    </xf>
    <xf numFmtId="1" fontId="4" fillId="0" borderId="0" xfId="0" applyNumberFormat="1" applyFont="1" applyAlignment="1">
      <alignment vertical="top"/>
    </xf>
    <xf numFmtId="1" fontId="2" fillId="7" borderId="0" xfId="0" applyNumberFormat="1" applyFont="1" applyFill="1"/>
    <xf numFmtId="0" fontId="2" fillId="0" borderId="0" xfId="0" applyFont="1" applyAlignment="1">
      <alignment horizontal="right" wrapText="1"/>
    </xf>
    <xf numFmtId="1" fontId="1" fillId="7" borderId="0" xfId="0" applyNumberFormat="1" applyFont="1" applyFill="1" applyAlignment="1">
      <alignment horizontal="center" vertical="center"/>
    </xf>
    <xf numFmtId="0" fontId="1" fillId="7" borderId="0" xfId="0" applyFont="1" applyFill="1" applyAlignment="1">
      <alignment horizontal="center"/>
    </xf>
    <xf numFmtId="0" fontId="2" fillId="7" borderId="0" xfId="0" applyFont="1" applyFill="1" applyAlignment="1">
      <alignment horizontal="center"/>
    </xf>
    <xf numFmtId="164" fontId="2" fillId="0" borderId="0" xfId="0" applyNumberFormat="1" applyFont="1" applyAlignment="1">
      <alignment vertical="top"/>
    </xf>
    <xf numFmtId="164" fontId="7" fillId="7" borderId="0" xfId="0" applyNumberFormat="1" applyFont="1" applyFill="1" applyAlignment="1">
      <alignment vertical="top"/>
    </xf>
    <xf numFmtId="0" fontId="1" fillId="0" borderId="0" xfId="0" applyFont="1" applyAlignment="1">
      <alignment horizontal="left" vertical="top"/>
    </xf>
    <xf numFmtId="0" fontId="7" fillId="7" borderId="0" xfId="0" applyFont="1" applyFill="1" applyAlignment="1">
      <alignment horizontal="right" vertical="top"/>
    </xf>
    <xf numFmtId="0" fontId="3" fillId="3" borderId="0" xfId="0" applyFont="1" applyFill="1" applyAlignment="1">
      <alignment horizontal="center" wrapText="1"/>
    </xf>
    <xf numFmtId="0" fontId="1" fillId="0" borderId="0" xfId="0" applyFont="1" applyAlignment="1">
      <alignment horizontal="left" vertical="top" wrapText="1"/>
    </xf>
    <xf numFmtId="0" fontId="7" fillId="0" borderId="0" xfId="0" applyFont="1" applyAlignment="1">
      <alignment horizontal="right" vertical="top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left" vertical="top" indent="4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left" wrapText="1"/>
    </xf>
    <xf numFmtId="0" fontId="1" fillId="0" borderId="9" xfId="0" applyFont="1" applyBorder="1" applyAlignment="1">
      <alignment horizontal="left" vertical="top" wrapText="1"/>
    </xf>
    <xf numFmtId="0" fontId="1" fillId="0" borderId="10" xfId="0" applyFont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942975</xdr:colOff>
      <xdr:row>0</xdr:row>
      <xdr:rowOff>152400</xdr:rowOff>
    </xdr:from>
    <xdr:to>
      <xdr:col>5</xdr:col>
      <xdr:colOff>588645</xdr:colOff>
      <xdr:row>0</xdr:row>
      <xdr:rowOff>1628775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52575" y="152400"/>
          <a:ext cx="2979420" cy="14763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tabSelected="1" workbookViewId="0">
      <selection activeCell="H1" sqref="H1"/>
    </sheetView>
  </sheetViews>
  <sheetFormatPr defaultColWidth="9.15625" defaultRowHeight="15"/>
  <cols>
    <col min="1" max="1" width="9.15625" style="6"/>
    <col min="2" max="2" width="22.578125" style="6" customWidth="1"/>
    <col min="3" max="5" width="9.15625" style="6"/>
    <col min="6" max="6" width="9" style="6" customWidth="1"/>
    <col min="7" max="16384" width="9.15625" style="6"/>
  </cols>
  <sheetData>
    <row r="1" spans="1:11" ht="135.75" customHeight="1"/>
    <row r="2" spans="1:11" ht="30">
      <c r="A2" s="82" t="s">
        <v>55</v>
      </c>
      <c r="B2" s="82"/>
      <c r="C2" s="82"/>
      <c r="D2" s="82"/>
      <c r="E2" s="82"/>
      <c r="F2" s="82"/>
      <c r="G2" s="82"/>
      <c r="H2" s="82"/>
      <c r="I2" s="57"/>
      <c r="J2" s="57"/>
      <c r="K2" s="57"/>
    </row>
    <row r="3" spans="1:11" ht="15.75" customHeight="1">
      <c r="A3" s="58"/>
      <c r="B3" s="58"/>
      <c r="C3" s="58"/>
      <c r="D3" s="58"/>
      <c r="E3" s="58"/>
      <c r="F3" s="58"/>
      <c r="G3" s="58"/>
      <c r="H3" s="58"/>
      <c r="I3" s="57"/>
      <c r="J3" s="57"/>
      <c r="K3" s="57"/>
    </row>
    <row r="4" spans="1:11" ht="31.5" customHeight="1">
      <c r="B4" s="79" t="s">
        <v>14</v>
      </c>
      <c r="C4" s="79"/>
      <c r="D4" s="79"/>
      <c r="E4" s="79"/>
      <c r="F4" s="79"/>
      <c r="G4" s="79"/>
      <c r="H4" s="79"/>
    </row>
    <row r="5" spans="1:11" ht="30" customHeight="1">
      <c r="B5" s="79" t="s">
        <v>15</v>
      </c>
      <c r="C5" s="79"/>
      <c r="D5" s="79"/>
      <c r="E5" s="79"/>
      <c r="F5" s="79"/>
      <c r="G5" s="79"/>
      <c r="H5" s="79"/>
    </row>
    <row r="7" spans="1:11">
      <c r="B7" s="6" t="s">
        <v>36</v>
      </c>
      <c r="G7" s="13"/>
    </row>
    <row r="8" spans="1:11">
      <c r="G8" s="10"/>
    </row>
    <row r="9" spans="1:11">
      <c r="B9" s="6" t="s">
        <v>37</v>
      </c>
      <c r="G9" s="13"/>
    </row>
    <row r="10" spans="1:11">
      <c r="G10" s="10"/>
    </row>
    <row r="11" spans="1:11">
      <c r="B11" s="6" t="s">
        <v>51</v>
      </c>
      <c r="G11" s="13"/>
    </row>
    <row r="12" spans="1:11">
      <c r="G12" s="10"/>
    </row>
    <row r="13" spans="1:11">
      <c r="B13" s="6" t="s">
        <v>52</v>
      </c>
      <c r="G13" s="13"/>
    </row>
    <row r="15" spans="1:11">
      <c r="A15" s="27" t="s">
        <v>0</v>
      </c>
      <c r="B15" s="80" t="s">
        <v>11</v>
      </c>
      <c r="C15" s="80"/>
      <c r="D15" s="80"/>
      <c r="E15" s="80"/>
      <c r="F15" s="51"/>
      <c r="G15" s="51"/>
      <c r="H15" s="51"/>
    </row>
    <row r="16" spans="1:11">
      <c r="A16" s="27"/>
      <c r="B16" s="83" t="s">
        <v>75</v>
      </c>
      <c r="C16" s="83"/>
      <c r="D16" s="83"/>
      <c r="E16" s="83"/>
      <c r="F16" s="59" t="e">
        <f>'Step 1'!D10</f>
        <v>#DIV/0!</v>
      </c>
      <c r="G16" s="51"/>
      <c r="H16" s="51"/>
    </row>
    <row r="17" spans="1:8">
      <c r="A17" s="62"/>
      <c r="B17" s="81" t="s">
        <v>12</v>
      </c>
      <c r="C17" s="81"/>
      <c r="D17" s="81"/>
      <c r="E17" s="81"/>
      <c r="F17" s="69" t="e">
        <f>'Step 1'!C7-'Step 1'!E8</f>
        <v>#DIV/0!</v>
      </c>
      <c r="G17" s="51"/>
      <c r="H17" s="51"/>
    </row>
    <row r="18" spans="1:8">
      <c r="A18" s="27"/>
      <c r="B18" s="81" t="s">
        <v>13</v>
      </c>
      <c r="C18" s="81"/>
      <c r="D18" s="81"/>
      <c r="E18" s="81"/>
      <c r="F18" s="69" t="e">
        <f>'Step 1'!D8</f>
        <v>#DIV/0!</v>
      </c>
      <c r="G18" s="51"/>
      <c r="H18" s="51"/>
    </row>
    <row r="19" spans="1:8">
      <c r="A19" s="27"/>
      <c r="B19" s="51"/>
      <c r="C19" s="51"/>
      <c r="D19" s="51"/>
      <c r="E19" s="51"/>
      <c r="F19" s="51"/>
      <c r="G19" s="51"/>
      <c r="H19" s="51"/>
    </row>
    <row r="20" spans="1:8" ht="31.5" customHeight="1">
      <c r="A20" s="27" t="s">
        <v>1</v>
      </c>
      <c r="B20" s="80" t="s">
        <v>56</v>
      </c>
      <c r="C20" s="80"/>
      <c r="D20" s="80"/>
      <c r="E20" s="80"/>
      <c r="F20" s="51" t="e">
        <f>'Step 2'!B32</f>
        <v>#DIV/0!</v>
      </c>
      <c r="G20" s="51"/>
      <c r="H20" s="51"/>
    </row>
    <row r="21" spans="1:8">
      <c r="A21" s="27"/>
      <c r="B21" s="51"/>
      <c r="C21" s="51"/>
      <c r="D21" s="51"/>
      <c r="E21" s="51"/>
      <c r="F21" s="51"/>
      <c r="G21" s="51"/>
      <c r="H21" s="51"/>
    </row>
    <row r="22" spans="1:8" ht="32.25" customHeight="1">
      <c r="A22" s="27" t="s">
        <v>2</v>
      </c>
      <c r="B22" s="80" t="s">
        <v>45</v>
      </c>
      <c r="C22" s="80"/>
      <c r="D22" s="80"/>
      <c r="E22" s="80"/>
      <c r="F22" s="59" t="e">
        <f>'Step 3'!C18</f>
        <v>#DIV/0!</v>
      </c>
      <c r="G22" s="51"/>
      <c r="H22" s="51"/>
    </row>
    <row r="23" spans="1:8">
      <c r="A23" s="27"/>
      <c r="B23" s="60"/>
      <c r="C23" s="60"/>
      <c r="D23" s="60"/>
      <c r="E23" s="60"/>
      <c r="F23" s="51"/>
      <c r="G23" s="51"/>
      <c r="H23" s="51"/>
    </row>
    <row r="24" spans="1:8">
      <c r="A24" s="27" t="s">
        <v>3</v>
      </c>
      <c r="B24" s="77" t="s">
        <v>53</v>
      </c>
      <c r="C24" s="77"/>
      <c r="D24" s="77"/>
      <c r="E24" s="77"/>
      <c r="F24" s="51">
        <f>'Step 4'!B9</f>
        <v>0</v>
      </c>
      <c r="G24" s="51"/>
      <c r="H24" s="51"/>
    </row>
    <row r="25" spans="1:8">
      <c r="A25" s="27"/>
      <c r="B25" s="61"/>
      <c r="C25" s="61"/>
      <c r="D25" s="61"/>
      <c r="E25" s="61"/>
      <c r="F25" s="51"/>
      <c r="G25" s="51"/>
      <c r="H25" s="51"/>
    </row>
    <row r="26" spans="1:8">
      <c r="A26" s="27" t="s">
        <v>4</v>
      </c>
      <c r="B26" s="77" t="s">
        <v>54</v>
      </c>
      <c r="C26" s="77"/>
      <c r="D26" s="77"/>
      <c r="E26" s="77"/>
      <c r="F26" s="75" t="e">
        <f>F20/(F24-F22)</f>
        <v>#DIV/0!</v>
      </c>
      <c r="G26" s="51"/>
      <c r="H26" s="51"/>
    </row>
    <row r="27" spans="1:8">
      <c r="A27" s="26"/>
      <c r="B27" s="78" t="s">
        <v>76</v>
      </c>
      <c r="C27" s="78"/>
      <c r="D27" s="78"/>
      <c r="E27" s="78"/>
      <c r="F27" s="76" t="e">
        <f>F26-G7</f>
        <v>#DIV/0!</v>
      </c>
      <c r="G27" s="51"/>
      <c r="H27" s="51"/>
    </row>
  </sheetData>
  <mergeCells count="12">
    <mergeCell ref="A2:H2"/>
    <mergeCell ref="B22:E22"/>
    <mergeCell ref="B16:E16"/>
    <mergeCell ref="B18:E18"/>
    <mergeCell ref="B24:E24"/>
    <mergeCell ref="B26:E26"/>
    <mergeCell ref="B27:E27"/>
    <mergeCell ref="B4:H4"/>
    <mergeCell ref="B5:H5"/>
    <mergeCell ref="B15:E15"/>
    <mergeCell ref="B20:E20"/>
    <mergeCell ref="B17:E17"/>
  </mergeCells>
  <pageMargins left="0.7" right="0.7" top="0.75" bottom="0.75" header="0.3" footer="0.3"/>
  <pageSetup orientation="portrait" r:id="rId1"/>
  <headerFooter>
    <oddHeader>&amp;CLicensing Workload Assessment 2023 Calculator</oddHeader>
    <oddFooter>&amp;R&amp;P of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workbookViewId="0">
      <selection activeCell="H1" sqref="H1"/>
    </sheetView>
  </sheetViews>
  <sheetFormatPr defaultColWidth="9.15625" defaultRowHeight="15"/>
  <cols>
    <col min="1" max="1" width="12" style="6" bestFit="1" customWidth="1"/>
    <col min="2" max="2" width="14.578125" style="6" customWidth="1"/>
    <col min="3" max="3" width="21.26171875" style="6" customWidth="1"/>
    <col min="4" max="4" width="16.68359375" style="6" customWidth="1"/>
    <col min="5" max="5" width="19.26171875" style="6" customWidth="1"/>
    <col min="6" max="16384" width="9.15625" style="6"/>
  </cols>
  <sheetData>
    <row r="1" spans="1:5" ht="45.3" thickBot="1">
      <c r="B1" s="4" t="s">
        <v>5</v>
      </c>
      <c r="C1" s="1" t="s">
        <v>59</v>
      </c>
      <c r="D1" s="2" t="s">
        <v>57</v>
      </c>
      <c r="E1" s="2" t="s">
        <v>58</v>
      </c>
    </row>
    <row r="2" spans="1:5">
      <c r="A2" s="6" t="s">
        <v>16</v>
      </c>
      <c r="B2" s="6">
        <f>B3-1</f>
        <v>-5</v>
      </c>
      <c r="C2" s="9"/>
      <c r="D2" s="14"/>
      <c r="E2" s="14"/>
    </row>
    <row r="3" spans="1:5">
      <c r="A3" s="6" t="s">
        <v>10</v>
      </c>
      <c r="B3" s="6">
        <f>B4-1</f>
        <v>-4</v>
      </c>
      <c r="C3" s="9"/>
      <c r="D3" s="9"/>
      <c r="E3" s="9"/>
    </row>
    <row r="4" spans="1:5">
      <c r="A4" s="6" t="s">
        <v>9</v>
      </c>
      <c r="B4" s="6">
        <f>B5-1</f>
        <v>-3</v>
      </c>
      <c r="C4" s="9"/>
      <c r="D4" s="9"/>
      <c r="E4" s="9"/>
    </row>
    <row r="5" spans="1:5">
      <c r="A5" s="6" t="s">
        <v>8</v>
      </c>
      <c r="B5" s="6">
        <f>B6-1</f>
        <v>-2</v>
      </c>
      <c r="C5" s="9"/>
      <c r="D5" s="9"/>
      <c r="E5" s="9"/>
    </row>
    <row r="6" spans="1:5">
      <c r="A6" s="6" t="s">
        <v>7</v>
      </c>
      <c r="B6" s="6">
        <f>B7-1</f>
        <v>-1</v>
      </c>
      <c r="C6" s="9"/>
      <c r="D6" s="9"/>
      <c r="E6" s="9"/>
    </row>
    <row r="7" spans="1:5">
      <c r="A7" s="6" t="s">
        <v>6</v>
      </c>
      <c r="B7" s="9"/>
      <c r="C7" s="9"/>
      <c r="D7" s="9"/>
      <c r="E7" s="9"/>
    </row>
    <row r="8" spans="1:5">
      <c r="B8" s="3"/>
      <c r="C8" s="65" t="s">
        <v>72</v>
      </c>
      <c r="D8" s="70" t="e">
        <f>AVERAGE(D3:D7)</f>
        <v>#DIV/0!</v>
      </c>
      <c r="E8" s="70" t="e">
        <f>AVERAGE(E3:E7)</f>
        <v>#DIV/0!</v>
      </c>
    </row>
    <row r="10" spans="1:5">
      <c r="C10" s="7" t="s">
        <v>11</v>
      </c>
      <c r="D10" s="70" t="e">
        <f>C7+D8-E8</f>
        <v>#DIV/0!</v>
      </c>
    </row>
    <row r="11" spans="1:5">
      <c r="C11" s="7"/>
      <c r="D11" s="10"/>
    </row>
    <row r="12" spans="1:5">
      <c r="C12" s="7"/>
      <c r="D12" s="11"/>
    </row>
  </sheetData>
  <pageMargins left="0.7" right="0.7" top="0.75" bottom="0.75" header="0.3" footer="0.3"/>
  <pageSetup orientation="portrait" r:id="rId1"/>
  <headerFooter>
    <oddHeader>&amp;CLicensing Workload Assessment 2023 Calculator</oddHeader>
    <oddFooter>&amp;R&amp;P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2"/>
  <sheetViews>
    <sheetView zoomScaleNormal="100" workbookViewId="0">
      <pane xSplit="2" ySplit="2" topLeftCell="C3" activePane="bottomRight" state="frozen"/>
      <selection activeCell="H1" sqref="H1"/>
      <selection pane="topRight" activeCell="H1" sqref="H1"/>
      <selection pane="bottomLeft" activeCell="H1" sqref="H1"/>
      <selection pane="bottomRight" activeCell="A32" sqref="A1:E32"/>
    </sheetView>
  </sheetViews>
  <sheetFormatPr defaultColWidth="9.15625" defaultRowHeight="15"/>
  <cols>
    <col min="1" max="1" width="9.15625" style="6"/>
    <col min="2" max="2" width="27.578125" style="6" customWidth="1"/>
    <col min="3" max="3" width="21.15625" style="6" customWidth="1"/>
    <col min="4" max="4" width="31.41796875" style="6" customWidth="1"/>
    <col min="5" max="5" width="18.68359375" style="6" customWidth="1"/>
    <col min="6" max="16384" width="9.15625" style="6"/>
  </cols>
  <sheetData>
    <row r="1" spans="1:5">
      <c r="A1" s="3" t="s">
        <v>17</v>
      </c>
    </row>
    <row r="2" spans="1:5" ht="30">
      <c r="A2" s="3"/>
      <c r="C2" s="12" t="s">
        <v>20</v>
      </c>
      <c r="D2" s="12" t="s">
        <v>73</v>
      </c>
      <c r="E2" s="12" t="s">
        <v>29</v>
      </c>
    </row>
    <row r="3" spans="1:5" ht="30">
      <c r="A3" s="63">
        <v>1</v>
      </c>
      <c r="B3" s="5" t="s">
        <v>18</v>
      </c>
      <c r="C3" s="9"/>
      <c r="D3" s="8" t="e">
        <f>'Step 1'!D8</f>
        <v>#DIV/0!</v>
      </c>
      <c r="E3" s="19" t="e">
        <f>D3*C3</f>
        <v>#DIV/0!</v>
      </c>
    </row>
    <row r="4" spans="1:5" ht="30">
      <c r="A4" s="63">
        <v>2</v>
      </c>
      <c r="B4" s="5" t="s">
        <v>61</v>
      </c>
      <c r="C4" s="14"/>
      <c r="D4" s="14"/>
      <c r="E4" s="20"/>
    </row>
    <row r="5" spans="1:5">
      <c r="A5" s="63"/>
      <c r="B5" s="71" t="s">
        <v>77</v>
      </c>
      <c r="C5" s="9"/>
      <c r="D5" s="9"/>
      <c r="E5" s="19">
        <f t="shared" ref="E5:E18" si="0">D5*C5</f>
        <v>0</v>
      </c>
    </row>
    <row r="6" spans="1:5">
      <c r="A6" s="63"/>
      <c r="B6" s="71" t="s">
        <v>78</v>
      </c>
      <c r="C6" s="9"/>
      <c r="D6" s="9"/>
      <c r="E6" s="19">
        <f t="shared" si="0"/>
        <v>0</v>
      </c>
    </row>
    <row r="7" spans="1:5">
      <c r="A7" s="63"/>
      <c r="B7" s="71" t="s">
        <v>79</v>
      </c>
      <c r="C7" s="9"/>
      <c r="D7" s="9"/>
      <c r="E7" s="19">
        <f t="shared" si="0"/>
        <v>0</v>
      </c>
    </row>
    <row r="8" spans="1:5">
      <c r="A8" s="63"/>
      <c r="B8" s="71" t="s">
        <v>80</v>
      </c>
      <c r="C8" s="9"/>
      <c r="D8" s="9"/>
      <c r="E8" s="19">
        <f t="shared" si="0"/>
        <v>0</v>
      </c>
    </row>
    <row r="9" spans="1:5">
      <c r="A9" s="63"/>
      <c r="B9" s="71" t="s">
        <v>81</v>
      </c>
      <c r="C9" s="9"/>
      <c r="D9" s="9"/>
      <c r="E9" s="19">
        <f t="shared" si="0"/>
        <v>0</v>
      </c>
    </row>
    <row r="10" spans="1:5" ht="45">
      <c r="A10" s="63">
        <v>3</v>
      </c>
      <c r="B10" s="5" t="s">
        <v>60</v>
      </c>
      <c r="C10" s="9"/>
      <c r="D10" s="9"/>
      <c r="E10" s="19">
        <f t="shared" si="0"/>
        <v>0</v>
      </c>
    </row>
    <row r="11" spans="1:5" ht="30">
      <c r="A11" s="63">
        <v>4</v>
      </c>
      <c r="B11" s="5" t="s">
        <v>62</v>
      </c>
      <c r="C11" s="9"/>
      <c r="D11" s="9"/>
      <c r="E11" s="19">
        <f t="shared" si="0"/>
        <v>0</v>
      </c>
    </row>
    <row r="12" spans="1:5" ht="30">
      <c r="A12" s="63">
        <v>5</v>
      </c>
      <c r="B12" s="5" t="s">
        <v>63</v>
      </c>
      <c r="C12" s="9"/>
      <c r="D12" s="9"/>
      <c r="E12" s="19">
        <f t="shared" si="0"/>
        <v>0</v>
      </c>
    </row>
    <row r="13" spans="1:5" ht="60">
      <c r="A13" s="63">
        <v>6</v>
      </c>
      <c r="B13" s="64" t="s">
        <v>64</v>
      </c>
      <c r="C13" s="9"/>
      <c r="D13" s="9"/>
      <c r="E13" s="19">
        <f t="shared" si="0"/>
        <v>0</v>
      </c>
    </row>
    <row r="14" spans="1:5" ht="30">
      <c r="A14" s="63">
        <v>7</v>
      </c>
      <c r="B14" s="64" t="s">
        <v>19</v>
      </c>
      <c r="C14" s="14"/>
      <c r="D14" s="23"/>
      <c r="E14" s="19">
        <f t="shared" si="0"/>
        <v>0</v>
      </c>
    </row>
    <row r="15" spans="1:5">
      <c r="B15" s="64" t="s">
        <v>23</v>
      </c>
      <c r="C15" s="9"/>
      <c r="D15" s="22" t="e">
        <f>'Step 1'!D8</f>
        <v>#DIV/0!</v>
      </c>
      <c r="E15" s="19" t="e">
        <f t="shared" si="0"/>
        <v>#DIV/0!</v>
      </c>
    </row>
    <row r="16" spans="1:5">
      <c r="B16" s="64" t="s">
        <v>22</v>
      </c>
      <c r="C16" s="9"/>
      <c r="D16" s="21">
        <f>'Step 1'!C7</f>
        <v>0</v>
      </c>
      <c r="E16" s="19">
        <f t="shared" si="0"/>
        <v>0</v>
      </c>
    </row>
    <row r="17" spans="1:5">
      <c r="B17" s="21" t="s">
        <v>24</v>
      </c>
      <c r="C17" s="9"/>
      <c r="D17" s="9"/>
      <c r="E17" s="19">
        <f t="shared" si="0"/>
        <v>0</v>
      </c>
    </row>
    <row r="18" spans="1:5">
      <c r="A18" s="63">
        <v>8</v>
      </c>
      <c r="B18" s="64" t="s">
        <v>65</v>
      </c>
      <c r="C18" s="9"/>
      <c r="D18" s="9"/>
      <c r="E18" s="19">
        <f t="shared" si="0"/>
        <v>0</v>
      </c>
    </row>
    <row r="19" spans="1:5">
      <c r="B19" s="3" t="s">
        <v>25</v>
      </c>
      <c r="C19" s="14"/>
      <c r="D19" s="14"/>
      <c r="E19" s="19" t="e">
        <f>SUM(E3:E18)</f>
        <v>#DIV/0!</v>
      </c>
    </row>
    <row r="20" spans="1:5">
      <c r="B20" s="16" t="s">
        <v>21</v>
      </c>
    </row>
    <row r="22" spans="1:5">
      <c r="A22" s="3" t="s">
        <v>26</v>
      </c>
    </row>
    <row r="23" spans="1:5" ht="30">
      <c r="B23" s="15" t="s">
        <v>70</v>
      </c>
      <c r="C23" s="14"/>
      <c r="D23" s="84" t="s">
        <v>74</v>
      </c>
      <c r="E23" s="66"/>
    </row>
    <row r="24" spans="1:5" ht="60">
      <c r="B24" s="15" t="s">
        <v>66</v>
      </c>
      <c r="C24" s="24"/>
      <c r="D24" s="84"/>
      <c r="E24" s="14"/>
    </row>
    <row r="25" spans="1:5" ht="60">
      <c r="B25" s="15" t="s">
        <v>67</v>
      </c>
      <c r="C25" s="24"/>
      <c r="D25" s="84"/>
      <c r="E25" s="14"/>
    </row>
    <row r="26" spans="1:5">
      <c r="B26" s="15" t="s">
        <v>68</v>
      </c>
      <c r="C26" s="24"/>
      <c r="D26" s="84"/>
      <c r="E26" s="14"/>
    </row>
    <row r="27" spans="1:5" ht="60">
      <c r="B27" s="15" t="s">
        <v>69</v>
      </c>
      <c r="C27" s="24"/>
      <c r="D27" s="84"/>
      <c r="E27" s="14"/>
    </row>
    <row r="28" spans="1:5">
      <c r="B28" s="3" t="s">
        <v>25</v>
      </c>
      <c r="C28" s="68">
        <f>SUM(C24:C27)</f>
        <v>0</v>
      </c>
      <c r="D28" s="67"/>
      <c r="E28" s="68">
        <f>SUM(E23:E27)</f>
        <v>0</v>
      </c>
    </row>
    <row r="29" spans="1:5">
      <c r="B29" s="17" t="s">
        <v>27</v>
      </c>
    </row>
    <row r="31" spans="1:5">
      <c r="A31" s="18" t="s">
        <v>30</v>
      </c>
    </row>
    <row r="32" spans="1:5">
      <c r="B32" s="73" t="e">
        <f>(E19+C28+E28)/'Workload Calculation (Step 5)'!G9</f>
        <v>#DIV/0!</v>
      </c>
    </row>
  </sheetData>
  <mergeCells count="1">
    <mergeCell ref="D23:D27"/>
  </mergeCells>
  <pageMargins left="0.7" right="0.7" top="0.75" bottom="0.75" header="0.3" footer="0.3"/>
  <pageSetup scale="83" orientation="portrait" r:id="rId1"/>
  <headerFooter>
    <oddHeader>&amp;CLicensing Workload Assessment 2023 Calculator</oddHeader>
    <oddFooter>&amp;R&amp;P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zoomScale="97" zoomScaleNormal="97" workbookViewId="0">
      <selection sqref="A1:F18"/>
    </sheetView>
  </sheetViews>
  <sheetFormatPr defaultColWidth="9.15625" defaultRowHeight="15"/>
  <cols>
    <col min="1" max="1" width="9.15625" style="27"/>
    <col min="2" max="2" width="36.68359375" style="6" customWidth="1"/>
    <col min="3" max="3" width="29" style="6" bestFit="1" customWidth="1"/>
    <col min="4" max="4" width="16.26171875" style="6" bestFit="1" customWidth="1"/>
    <col min="5" max="6" width="18.83984375" style="6" bestFit="1" customWidth="1"/>
    <col min="7" max="16384" width="9.15625" style="6"/>
  </cols>
  <sheetData>
    <row r="1" spans="1:6" s="25" customFormat="1" ht="31.5" customHeight="1" thickBot="1">
      <c r="A1" s="85" t="s">
        <v>31</v>
      </c>
      <c r="B1" s="85"/>
      <c r="C1" s="85"/>
      <c r="D1" s="85"/>
      <c r="E1" s="85"/>
    </row>
    <row r="2" spans="1:6" s="10" customFormat="1">
      <c r="A2" s="38"/>
      <c r="B2" s="39"/>
      <c r="C2" s="33" t="s">
        <v>38</v>
      </c>
      <c r="D2" s="33" t="s">
        <v>39</v>
      </c>
      <c r="E2" s="40" t="s">
        <v>25</v>
      </c>
    </row>
    <row r="3" spans="1:6" ht="15.3" thickBot="1">
      <c r="A3" s="34">
        <v>1</v>
      </c>
      <c r="B3" s="35" t="s">
        <v>71</v>
      </c>
      <c r="C3" s="41"/>
      <c r="D3" s="42">
        <f>(C3*12)*'Workload Calculation (Step 5)'!G7</f>
        <v>0</v>
      </c>
      <c r="E3" s="43" t="e">
        <f>D3/'Workload Calculation (Step 5)'!G9</f>
        <v>#DIV/0!</v>
      </c>
    </row>
    <row r="4" spans="1:6" ht="15.3" thickBot="1">
      <c r="A4" s="30"/>
      <c r="B4" s="31"/>
      <c r="C4" s="21"/>
    </row>
    <row r="5" spans="1:6" s="10" customFormat="1">
      <c r="A5" s="38"/>
      <c r="B5" s="39"/>
      <c r="C5" s="33" t="s">
        <v>40</v>
      </c>
      <c r="D5" s="33" t="s">
        <v>39</v>
      </c>
      <c r="E5" s="40" t="s">
        <v>25</v>
      </c>
    </row>
    <row r="6" spans="1:6">
      <c r="A6" s="86">
        <v>2</v>
      </c>
      <c r="B6" s="32" t="s">
        <v>32</v>
      </c>
      <c r="C6" s="36"/>
      <c r="D6" s="36"/>
      <c r="E6" s="37"/>
    </row>
    <row r="7" spans="1:6">
      <c r="A7" s="86"/>
      <c r="B7" s="32" t="s">
        <v>33</v>
      </c>
      <c r="C7" s="48"/>
      <c r="D7" s="44">
        <f>C7/25</f>
        <v>0</v>
      </c>
      <c r="E7" s="45" t="e">
        <f>D7/'Workload Calculation (Step 5)'!G9</f>
        <v>#DIV/0!</v>
      </c>
    </row>
    <row r="8" spans="1:6">
      <c r="A8" s="86"/>
      <c r="B8" s="32" t="s">
        <v>34</v>
      </c>
      <c r="C8" s="48"/>
      <c r="D8" s="44">
        <f>C8/45</f>
        <v>0</v>
      </c>
      <c r="E8" s="45" t="e">
        <f>D8/'Workload Calculation (Step 5)'!G9</f>
        <v>#DIV/0!</v>
      </c>
    </row>
    <row r="9" spans="1:6" ht="15.3" thickBot="1">
      <c r="A9" s="87"/>
      <c r="B9" s="35" t="s">
        <v>35</v>
      </c>
      <c r="C9" s="41"/>
      <c r="D9" s="46">
        <f>C9/55</f>
        <v>0</v>
      </c>
      <c r="E9" s="47" t="e">
        <f>D9/'Workload Calculation (Step 5)'!G9</f>
        <v>#DIV/0!</v>
      </c>
    </row>
    <row r="10" spans="1:6" ht="15.3" thickBot="1">
      <c r="A10" s="30"/>
      <c r="B10" s="31"/>
      <c r="C10" s="21"/>
    </row>
    <row r="11" spans="1:6">
      <c r="A11" s="38"/>
      <c r="B11" s="39"/>
      <c r="C11" s="33" t="s">
        <v>42</v>
      </c>
      <c r="D11" s="33" t="s">
        <v>43</v>
      </c>
      <c r="E11" s="33" t="s">
        <v>39</v>
      </c>
      <c r="F11" s="40" t="s">
        <v>25</v>
      </c>
    </row>
    <row r="12" spans="1:6" ht="15.3" thickBot="1">
      <c r="A12" s="34">
        <v>3</v>
      </c>
      <c r="B12" s="35" t="s">
        <v>41</v>
      </c>
      <c r="C12" s="41"/>
      <c r="D12" s="41"/>
      <c r="E12" s="42">
        <f>C12*D12</f>
        <v>0</v>
      </c>
      <c r="F12" s="43" t="e">
        <f>E12/'Workload Calculation (Step 5)'!G9</f>
        <v>#DIV/0!</v>
      </c>
    </row>
    <row r="13" spans="1:6" ht="29.25" customHeight="1" thickBot="1">
      <c r="A13" s="6"/>
    </row>
    <row r="14" spans="1:6" ht="29.25" customHeight="1">
      <c r="A14" s="38"/>
      <c r="B14" s="39"/>
      <c r="C14" s="33" t="s">
        <v>38</v>
      </c>
      <c r="D14" s="33" t="s">
        <v>39</v>
      </c>
      <c r="E14" s="40" t="s">
        <v>25</v>
      </c>
    </row>
    <row r="15" spans="1:6" ht="15.3" thickBot="1">
      <c r="A15" s="34">
        <v>4</v>
      </c>
      <c r="B15" s="35" t="s">
        <v>44</v>
      </c>
      <c r="C15" s="41"/>
      <c r="D15" s="42">
        <f>(C15)*'Workload Calculation (Step 5)'!G7</f>
        <v>0</v>
      </c>
      <c r="E15" s="43" t="e">
        <f>D15/'Workload Calculation (Step 5)'!G9</f>
        <v>#DIV/0!</v>
      </c>
    </row>
    <row r="16" spans="1:6">
      <c r="A16" s="30"/>
      <c r="B16" s="31"/>
      <c r="C16" s="50"/>
      <c r="D16" s="49"/>
      <c r="E16" s="49"/>
    </row>
    <row r="18" spans="2:3" ht="30">
      <c r="B18" s="28" t="s">
        <v>45</v>
      </c>
      <c r="C18" s="72" t="e">
        <f>(E3+E7+E8+E9+F12+E15)/'Workload Calculation (Step 5)'!G7</f>
        <v>#DIV/0!</v>
      </c>
    </row>
    <row r="19" spans="2:3">
      <c r="B19" s="7"/>
    </row>
  </sheetData>
  <mergeCells count="2">
    <mergeCell ref="A1:E1"/>
    <mergeCell ref="A6:A9"/>
  </mergeCells>
  <pageMargins left="0.7" right="0.7" top="0.75" bottom="0.75" header="0.3" footer="0.3"/>
  <pageSetup orientation="landscape" r:id="rId1"/>
  <headerFooter>
    <oddHeader>&amp;CLicensing Workload Assessment 2023 Calculator</oddHeader>
    <oddFooter>&amp;R&amp;P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"/>
  <sheetViews>
    <sheetView workbookViewId="0">
      <selection sqref="A1:C9"/>
    </sheetView>
  </sheetViews>
  <sheetFormatPr defaultColWidth="9.15625" defaultRowHeight="15"/>
  <cols>
    <col min="1" max="1" width="46.15625" style="6" customWidth="1"/>
    <col min="2" max="2" width="21.15625" style="6" customWidth="1"/>
    <col min="3" max="16384" width="9.15625" style="6"/>
  </cols>
  <sheetData>
    <row r="1" spans="1:2">
      <c r="A1" s="3" t="s">
        <v>46</v>
      </c>
    </row>
    <row r="2" spans="1:2">
      <c r="A2" s="3"/>
    </row>
    <row r="3" spans="1:2" ht="15.3" thickBot="1">
      <c r="B3" s="10" t="s">
        <v>50</v>
      </c>
    </row>
    <row r="4" spans="1:2" ht="15.3" thickBot="1">
      <c r="A4" s="52" t="s">
        <v>47</v>
      </c>
      <c r="B4" s="55"/>
    </row>
    <row r="5" spans="1:2" ht="15.3" thickBot="1">
      <c r="A5" s="29" t="s">
        <v>48</v>
      </c>
      <c r="B5" s="56"/>
    </row>
    <row r="6" spans="1:2" ht="15.3" thickBot="1">
      <c r="A6" s="29" t="s">
        <v>49</v>
      </c>
      <c r="B6" s="56"/>
    </row>
    <row r="7" spans="1:2" ht="15.3" thickBot="1">
      <c r="A7" s="53" t="s">
        <v>28</v>
      </c>
      <c r="B7" s="54">
        <f>SUM(B4:B6)</f>
        <v>0</v>
      </c>
    </row>
    <row r="9" spans="1:2">
      <c r="A9" s="3" t="s">
        <v>53</v>
      </c>
      <c r="B9" s="74">
        <f>('Workload Calculation (Step 5)'!G11*'Workload Calculation (Step 5)'!G13)-B7</f>
        <v>0</v>
      </c>
    </row>
  </sheetData>
  <pageMargins left="0.7" right="0.7" top="0.75" bottom="0.75" header="0.3" footer="0.3"/>
  <pageSetup orientation="portrait" r:id="rId1"/>
  <headerFooter>
    <oddHeader>&amp;CLicensing Workload Assessment 2023 Calculator</oddHeader>
    <oddFooter>&amp;R&amp;P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Workload Calculation (Step 5)</vt:lpstr>
      <vt:lpstr>Step 1</vt:lpstr>
      <vt:lpstr>Step 2</vt:lpstr>
      <vt:lpstr>Step 3</vt:lpstr>
      <vt:lpstr>Step 4</vt:lpstr>
      <vt:lpstr>'Step 1'!Print_Area</vt:lpstr>
      <vt:lpstr>'Step 2'!Print_Area</vt:lpstr>
      <vt:lpstr>'Step 3'!Print_Area</vt:lpstr>
      <vt:lpstr>'Step 4'!Print_Area</vt:lpstr>
      <vt:lpstr>'Workload Calculation (Step 5)'!Print_Area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TLOrlowski</dc:creator>
  <cp:lastModifiedBy>Tara Lynne Orlowski</cp:lastModifiedBy>
  <cp:lastPrinted>2023-09-13T01:23:09Z</cp:lastPrinted>
  <dcterms:created xsi:type="dcterms:W3CDTF">2015-09-16T03:51:41Z</dcterms:created>
  <dcterms:modified xsi:type="dcterms:W3CDTF">2023-09-13T01:23:14Z</dcterms:modified>
</cp:coreProperties>
</file>